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ong thi hong loan\Downloads\"/>
    </mc:Choice>
  </mc:AlternateContent>
  <xr:revisionPtr revIDLastSave="0" documentId="13_ncr:1_{EBDC0D8D-164D-4033-8CB1-9EB12C2AFCDB}" xr6:coauthVersionLast="45" xr6:coauthVersionMax="45" xr10:uidLastSave="{00000000-0000-0000-0000-000000000000}"/>
  <bookViews>
    <workbookView xWindow="11544" yWindow="228" windowWidth="11304" windowHeight="1173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2" l="1"/>
  <c r="G9" i="2"/>
  <c r="D18" i="2" l="1"/>
  <c r="C27" i="2" l="1"/>
  <c r="D17" i="2"/>
  <c r="C18" i="2"/>
  <c r="C17" i="2" s="1"/>
  <c r="C20" i="2"/>
  <c r="C19" i="2"/>
  <c r="F28" i="2"/>
  <c r="F27" i="2"/>
  <c r="F26" i="2"/>
  <c r="F20" i="2"/>
  <c r="F19" i="2"/>
  <c r="G18" i="2"/>
  <c r="G17" i="2" s="1"/>
  <c r="F10" i="2"/>
  <c r="E28" i="2"/>
  <c r="E26" i="2"/>
  <c r="E23" i="2"/>
  <c r="E22" i="2"/>
  <c r="E21" i="2"/>
  <c r="E20" i="2"/>
  <c r="E19" i="2"/>
  <c r="E14" i="2"/>
  <c r="E10" i="2"/>
  <c r="D9" i="2"/>
  <c r="F9" i="2" s="1"/>
  <c r="C9" i="2"/>
  <c r="C8" i="2" s="1"/>
  <c r="F18" i="2" l="1"/>
  <c r="F17" i="2"/>
  <c r="E18" i="2"/>
  <c r="E17" i="2"/>
  <c r="E9" i="2"/>
</calcChain>
</file>

<file path=xl/sharedStrings.xml><?xml version="1.0" encoding="utf-8"?>
<sst xmlns="http://schemas.openxmlformats.org/spreadsheetml/2006/main" count="42" uniqueCount="39">
  <si>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</si>
  <si>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</si>
  <si>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</si>
  <si>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</si>
  <si>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</si>
  <si>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</si>
  <si>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</si>
  <si>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</si>
  <si>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</si>
  <si>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</si>
  <si>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</si>
  <si>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</si>
  <si>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</si>
  <si>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</si>
  <si>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</si>
  <si>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D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</si>
  <si>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</si>
  <si>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</si>
  <si>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</si>
  <si>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</si>
  <si>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</si>
  <si>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</si>
  <si>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Chi cân đối NSĐP</t>
  </si>
  <si>
    <t>Chi từ nguồn bổ sung có mục tiêu từ NSTW cho NSĐP</t>
  </si>
  <si>
    <t>CHI TRẢ NỢ  GỐC</t>
  </si>
  <si>
    <t>III</t>
  </si>
  <si>
    <t>IV</t>
  </si>
  <si>
    <t>Chi tạo nguồn điều chỉnh tiền lương</t>
  </si>
  <si>
    <t>UBND TỈNH KHÁNH HÒA</t>
  </si>
  <si>
    <t>CÂN ĐỐI NGÂN SÁCH ĐỊA PHƯƠNG QUÝ IV NĂM 2024</t>
  </si>
  <si>
    <t>ƯỚC THỰC HIỆN QUÝ
 (12 THÁNG, NĂM)</t>
  </si>
  <si>
    <t>Thu nội địa</t>
  </si>
  <si>
    <t>Thu từ dầu thô</t>
  </si>
  <si>
    <t>Thu cân đối từ hoạt động xuất khẩu, nhập khẩu</t>
  </si>
  <si>
    <t>Thu viện trợ</t>
  </si>
  <si>
    <t xml:space="preserve">Thu NSTW bổ sung </t>
  </si>
  <si>
    <t>Các nguồn khác</t>
  </si>
  <si>
    <t>CHI TỪ NGUỒN BỘI CHI</t>
  </si>
  <si>
    <t>Các khoản chi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</si>
</sst>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#,###;\-#,###;&quot;&quot;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u/>
      <sz val="12"/>
      <name val="Times New Roman"/>
      <family val="1"/>
    </font>
    <font>
      <sz val="12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2" fillId="0" borderId="0"/>
    <xf numFmtId="0" fontId="13" fillId="0" borderId="0"/>
    <xf numFmtId="0" fontId="3" fillId="0" borderId="0"/>
    <xf numFmtId="0" fontId="21" fillId="0" borderId="0"/>
    <xf numFmtId="0" fontId="12" fillId="0" borderId="0"/>
    <xf numFmtId="0" fontId="16" fillId="0" borderId="0"/>
    <xf numFmtId="0" fontId="2" fillId="0" borderId="0"/>
    <xf numFmtId="164" fontId="16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5" fillId="0" borderId="3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3" fontId="5" fillId="0" borderId="4" xfId="0" applyNumberFormat="1" applyFont="1" applyFill="1" applyBorder="1"/>
    <xf numFmtId="3" fontId="4" fillId="0" borderId="2" xfId="0" applyNumberFormat="1" applyFont="1" applyFill="1" applyBorder="1"/>
    <xf numFmtId="3" fontId="5" fillId="0" borderId="2" xfId="0" applyNumberFormat="1" applyFont="1" applyFill="1" applyBorder="1"/>
    <xf numFmtId="3" fontId="22" fillId="0" borderId="2" xfId="0" applyNumberFormat="1" applyFont="1" applyFill="1" applyBorder="1"/>
    <xf numFmtId="3" fontId="4" fillId="0" borderId="2" xfId="0" applyNumberFormat="1" applyFont="1" applyBorder="1"/>
    <xf numFmtId="0" fontId="7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5" fillId="0" borderId="2" xfId="0" applyFont="1" applyBorder="1" applyAlignment="1">
      <alignment horizontal="center"/>
    </xf>
    <xf numFmtId="3" fontId="17" fillId="0" borderId="2" xfId="0" applyNumberFormat="1" applyFont="1" applyBorder="1"/>
    <xf numFmtId="3" fontId="17" fillId="0" borderId="12" xfId="0" applyNumberFormat="1" applyFont="1" applyBorder="1"/>
    <xf numFmtId="0" fontId="23" fillId="0" borderId="2" xfId="0" applyFont="1" applyBorder="1" applyAlignment="1">
      <alignment horizontal="center"/>
    </xf>
    <xf numFmtId="3" fontId="4" fillId="0" borderId="12" xfId="0" applyNumberFormat="1" applyFont="1" applyBorder="1"/>
    <xf numFmtId="3" fontId="5" fillId="0" borderId="2" xfId="0" applyNumberFormat="1" applyFont="1" applyBorder="1"/>
    <xf numFmtId="3" fontId="5" fillId="0" borderId="12" xfId="0" applyNumberFormat="1" applyFont="1" applyBorder="1"/>
    <xf numFmtId="0" fontId="4" fillId="0" borderId="2" xfId="0" applyFont="1" applyBorder="1" applyAlignment="1">
      <alignment horizontal="center"/>
    </xf>
    <xf numFmtId="3" fontId="17" fillId="0" borderId="2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/>
    <xf numFmtId="3" fontId="4" fillId="0" borderId="4" xfId="0" applyNumberFormat="1" applyFont="1" applyBorder="1"/>
    <xf numFmtId="0" fontId="4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8" fillId="0" borderId="0" xfId="0" applyFont="1"/>
    <xf numFmtId="3" fontId="10" fillId="0" borderId="0" xfId="0" applyNumberFormat="1" applyFont="1"/>
    <xf numFmtId="0" fontId="10" fillId="0" borderId="0" xfId="0" applyFont="1"/>
    <xf numFmtId="3" fontId="10" fillId="0" borderId="2" xfId="0" applyNumberFormat="1" applyFont="1" applyBorder="1"/>
    <xf numFmtId="0" fontId="9" fillId="0" borderId="0" xfId="0" applyFont="1"/>
    <xf numFmtId="0" fontId="14" fillId="0" borderId="5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3" fillId="0" borderId="3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9" fillId="0" borderId="6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</cellXfs>
  <cellStyles count="13">
    <cellStyle name="Comma 2" xfId="1" xr:uid="{00000000-0005-0000-0000-000000000000}"/>
    <cellStyle name="Comma 2 2" xfId="11" xr:uid="{00000000-0005-0000-0000-000001000000}"/>
    <cellStyle name="Currency 2" xfId="2" xr:uid="{00000000-0005-0000-0000-000002000000}"/>
    <cellStyle name="HAI" xfId="3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5 2" xfId="12" xr:uid="{00000000-0005-0000-0000-000009000000}"/>
    <cellStyle name="Normal 6" xfId="8" xr:uid="{00000000-0005-0000-0000-00000A000000}"/>
    <cellStyle name="Normal 7" xfId="9" xr:uid="{00000000-0005-0000-0000-00000B000000}"/>
    <cellStyle name="Normal 8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2201-E5D3-477A-8ADF-80D4CC22EBA4}">
  <sheetPr>
    <pageSetUpPr fitToPage="1"/>
  </sheetPr>
  <dimension ref="A1:H35"/>
  <sheetViews>
    <sheetView tabSelected="1" zoomScale="85" zoomScaleNormal="85" workbookViewId="0">
      <selection activeCell="C14" sqref="C14"/>
    </sheetView>
  </sheetViews>
  <sheetFormatPr defaultRowHeight="15.6"/>
  <cols>
    <col min="1" max="1" width="6" customWidth="1"/>
    <col min="2" max="2" width="47.109375" customWidth="1"/>
    <col min="3" max="4" width="11.6640625" customWidth="1"/>
    <col min="6" max="6" width="12.6640625" style="38" customWidth="1"/>
    <col min="7" max="7" width="12.6640625" style="38" hidden="1" customWidth="1"/>
    <col min="8" max="8" width="12.6640625" style="38" customWidth="1"/>
  </cols>
  <sheetData>
    <row r="1" spans="1:8">
      <c r="A1" s="12" t="s">
        <v>28</v>
      </c>
      <c r="B1" s="12"/>
      <c r="C1" s="12"/>
      <c r="D1" s="13" t="s">
        <v>16</v>
      </c>
      <c r="E1" s="14"/>
      <c r="F1" s="14"/>
    </row>
    <row r="2" spans="1:8" ht="21">
      <c r="A2" s="15" t="s">
        <v>29</v>
      </c>
      <c r="B2" s="16"/>
      <c r="C2" s="17"/>
      <c r="D2" s="17"/>
      <c r="E2" s="17"/>
      <c r="F2" s="17"/>
    </row>
    <row r="3" spans="1:8">
      <c r="A3" s="18"/>
      <c r="B3" s="18"/>
      <c r="C3" s="18"/>
      <c r="D3" s="18"/>
      <c r="E3" s="18"/>
      <c r="F3" s="18"/>
      <c r="G3" s="39"/>
      <c r="H3" s="39"/>
    </row>
    <row r="4" spans="1:8">
      <c r="A4" s="19"/>
      <c r="B4" s="19"/>
      <c r="C4" s="19"/>
      <c r="D4" s="19"/>
      <c r="E4" s="19"/>
      <c r="F4" s="20" t="s">
        <v>0</v>
      </c>
      <c r="G4" s="40"/>
      <c r="H4" s="40"/>
    </row>
    <row r="5" spans="1:8" ht="26.4" customHeight="1">
      <c r="A5" s="9" t="s">
        <v>1</v>
      </c>
      <c r="B5" s="9" t="s">
        <v>2</v>
      </c>
      <c r="C5" s="9" t="s">
        <v>17</v>
      </c>
      <c r="D5" s="9" t="s">
        <v>30</v>
      </c>
      <c r="E5" s="21" t="s">
        <v>18</v>
      </c>
      <c r="F5" s="22"/>
      <c r="G5" s="41"/>
      <c r="H5" s="41"/>
    </row>
    <row r="6" spans="1:8" ht="19.8" customHeight="1">
      <c r="A6" s="10"/>
      <c r="B6" s="10"/>
      <c r="C6" s="10"/>
      <c r="D6" s="10"/>
      <c r="E6" s="9" t="s">
        <v>17</v>
      </c>
      <c r="F6" s="9" t="s">
        <v>19</v>
      </c>
      <c r="G6" s="41"/>
      <c r="H6" s="41"/>
    </row>
    <row r="7" spans="1:8" ht="25.8" customHeight="1">
      <c r="A7" s="11"/>
      <c r="B7" s="11"/>
      <c r="C7" s="11"/>
      <c r="D7" s="11"/>
      <c r="E7" s="23"/>
      <c r="F7" s="23"/>
      <c r="G7" s="41"/>
      <c r="H7" s="41"/>
    </row>
    <row r="8" spans="1:8" ht="18">
      <c r="A8" s="24" t="s">
        <v>3</v>
      </c>
      <c r="B8" s="46" t="s">
        <v>20</v>
      </c>
      <c r="C8" s="25">
        <f>C9+C14+C15+C16</f>
        <v>16301018</v>
      </c>
      <c r="D8" s="25"/>
      <c r="E8" s="28"/>
      <c r="F8" s="28"/>
      <c r="G8" s="42"/>
      <c r="H8" s="43"/>
    </row>
    <row r="9" spans="1:8" ht="18">
      <c r="A9" s="26" t="s">
        <v>5</v>
      </c>
      <c r="B9" s="1" t="s">
        <v>21</v>
      </c>
      <c r="C9" s="27">
        <f>SUM(C10:C13)</f>
        <v>13032040</v>
      </c>
      <c r="D9" s="27">
        <f>SUM(D10:D13)</f>
        <v>15782359.5</v>
      </c>
      <c r="E9" s="28">
        <f>(D9/C9)*100</f>
        <v>121.104289888613</v>
      </c>
      <c r="F9" s="28">
        <f>(D9/G9)*100</f>
        <v>115.01766583588908</v>
      </c>
      <c r="G9" s="27">
        <f>SUM(G10:G13)</f>
        <v>13721683</v>
      </c>
      <c r="H9" s="43"/>
    </row>
    <row r="10" spans="1:8" ht="18">
      <c r="A10" s="29">
        <v>1</v>
      </c>
      <c r="B10" s="48" t="s">
        <v>31</v>
      </c>
      <c r="C10" s="8">
        <v>13032040</v>
      </c>
      <c r="D10" s="8">
        <v>15777632.5</v>
      </c>
      <c r="E10" s="30">
        <f t="shared" ref="E10:E26" si="0">(D10/C10)*100</f>
        <v>121.06801774702961</v>
      </c>
      <c r="F10" s="30">
        <f>(D10/G10)*100</f>
        <v>115.16265370189258</v>
      </c>
      <c r="G10" s="8">
        <v>13700303</v>
      </c>
      <c r="H10" s="43"/>
    </row>
    <row r="11" spans="1:8" ht="18">
      <c r="A11" s="29">
        <v>2</v>
      </c>
      <c r="B11" s="48" t="s">
        <v>32</v>
      </c>
      <c r="C11" s="8"/>
      <c r="D11" s="27"/>
      <c r="E11" s="30"/>
      <c r="F11" s="30"/>
      <c r="G11" s="27"/>
      <c r="H11" s="43"/>
    </row>
    <row r="12" spans="1:8" ht="18">
      <c r="A12" s="29">
        <v>3</v>
      </c>
      <c r="B12" s="48" t="s">
        <v>33</v>
      </c>
      <c r="C12" s="8"/>
      <c r="D12" s="8"/>
      <c r="E12" s="30"/>
      <c r="F12" s="30"/>
      <c r="G12" s="8"/>
      <c r="H12" s="43"/>
    </row>
    <row r="13" spans="1:8" ht="18">
      <c r="A13" s="29">
        <v>4</v>
      </c>
      <c r="B13" s="48" t="s">
        <v>34</v>
      </c>
      <c r="C13" s="8"/>
      <c r="D13" s="8">
        <v>4727</v>
      </c>
      <c r="E13" s="30"/>
      <c r="F13" s="30"/>
      <c r="G13" s="8">
        <v>21380</v>
      </c>
      <c r="H13" s="43"/>
    </row>
    <row r="14" spans="1:8" ht="18">
      <c r="A14" s="26" t="s">
        <v>6</v>
      </c>
      <c r="B14" s="47" t="s">
        <v>35</v>
      </c>
      <c r="C14" s="31">
        <v>2389431</v>
      </c>
      <c r="D14" s="27">
        <v>3284986</v>
      </c>
      <c r="E14" s="32">
        <f t="shared" si="0"/>
        <v>137.47984352760133</v>
      </c>
      <c r="F14" s="32"/>
      <c r="G14" s="27">
        <v>1917950</v>
      </c>
      <c r="H14" s="43"/>
    </row>
    <row r="15" spans="1:8" ht="18">
      <c r="A15" s="26" t="s">
        <v>25</v>
      </c>
      <c r="B15" s="47" t="s">
        <v>7</v>
      </c>
      <c r="C15" s="8"/>
      <c r="D15" s="31">
        <v>11716128</v>
      </c>
      <c r="E15" s="30"/>
      <c r="F15" s="30"/>
      <c r="G15" s="31">
        <v>8756735</v>
      </c>
      <c r="H15" s="43"/>
    </row>
    <row r="16" spans="1:8" ht="18">
      <c r="A16" s="26" t="s">
        <v>26</v>
      </c>
      <c r="B16" s="47" t="s">
        <v>36</v>
      </c>
      <c r="C16" s="31">
        <v>879547</v>
      </c>
      <c r="D16" s="31"/>
      <c r="E16" s="30"/>
      <c r="F16" s="30"/>
      <c r="G16" s="31">
        <v>280366</v>
      </c>
      <c r="H16" s="43"/>
    </row>
    <row r="17" spans="1:8" ht="18">
      <c r="A17" s="26" t="s">
        <v>4</v>
      </c>
      <c r="B17" s="49" t="s">
        <v>8</v>
      </c>
      <c r="C17" s="27">
        <f>C18+C26</f>
        <v>17196618</v>
      </c>
      <c r="D17" s="27">
        <f>D18+D26</f>
        <v>19346251</v>
      </c>
      <c r="E17" s="28">
        <f t="shared" si="0"/>
        <v>112.5003241916521</v>
      </c>
      <c r="F17" s="28">
        <f>(D17/G17)*100</f>
        <v>150.32594026699954</v>
      </c>
      <c r="G17" s="27">
        <f>G18+G26</f>
        <v>12869536</v>
      </c>
      <c r="H17" s="43"/>
    </row>
    <row r="18" spans="1:8" ht="18">
      <c r="A18" s="26" t="s">
        <v>5</v>
      </c>
      <c r="B18" s="47" t="s">
        <v>22</v>
      </c>
      <c r="C18" s="27">
        <f>SUM(C19:C24)</f>
        <v>14807268</v>
      </c>
      <c r="D18" s="27">
        <f>SUM(D19:D25)</f>
        <v>17083810</v>
      </c>
      <c r="E18" s="28">
        <f t="shared" si="0"/>
        <v>115.37449041916443</v>
      </c>
      <c r="F18" s="28">
        <f>(D18/G18)*100</f>
        <v>147.88310733529664</v>
      </c>
      <c r="G18" s="27">
        <f>SUM(G19:G23)</f>
        <v>11552239</v>
      </c>
      <c r="H18" s="43"/>
    </row>
    <row r="19" spans="1:8" ht="18">
      <c r="A19" s="33">
        <v>1</v>
      </c>
      <c r="B19" s="50" t="s">
        <v>9</v>
      </c>
      <c r="C19" s="5">
        <f>7461826-1826320</f>
        <v>5635506</v>
      </c>
      <c r="D19" s="8">
        <v>8204120</v>
      </c>
      <c r="E19" s="30">
        <f t="shared" si="0"/>
        <v>145.57911924856438</v>
      </c>
      <c r="F19" s="30">
        <f>(D19/G19)*100</f>
        <v>187.27468416120817</v>
      </c>
      <c r="G19" s="8">
        <f>4686358-28010-277553</f>
        <v>4380795</v>
      </c>
      <c r="H19" s="43"/>
    </row>
    <row r="20" spans="1:8" ht="18">
      <c r="A20" s="33">
        <v>2</v>
      </c>
      <c r="B20" s="50" t="s">
        <v>10</v>
      </c>
      <c r="C20" s="5">
        <f>9018059-270465</f>
        <v>8747594</v>
      </c>
      <c r="D20" s="8">
        <v>8812711</v>
      </c>
      <c r="E20" s="30">
        <f t="shared" si="0"/>
        <v>100.74439897416363</v>
      </c>
      <c r="F20" s="30">
        <f>(D20/G20)*100</f>
        <v>123.80713887533969</v>
      </c>
      <c r="G20" s="8">
        <v>7118096</v>
      </c>
      <c r="H20" s="43"/>
    </row>
    <row r="21" spans="1:8" ht="31.8">
      <c r="A21" s="33">
        <v>3</v>
      </c>
      <c r="B21" s="50" t="s">
        <v>11</v>
      </c>
      <c r="C21" s="5">
        <v>72300</v>
      </c>
      <c r="D21" s="8">
        <v>20000</v>
      </c>
      <c r="E21" s="30">
        <f t="shared" si="0"/>
        <v>27.662517289073307</v>
      </c>
      <c r="F21" s="30"/>
      <c r="G21" s="8">
        <v>8433</v>
      </c>
      <c r="H21" s="43"/>
    </row>
    <row r="22" spans="1:8" ht="18">
      <c r="A22" s="33">
        <v>4</v>
      </c>
      <c r="B22" s="50" t="s">
        <v>12</v>
      </c>
      <c r="C22" s="5">
        <v>1170</v>
      </c>
      <c r="D22" s="8">
        <v>1170</v>
      </c>
      <c r="E22" s="30">
        <f t="shared" si="0"/>
        <v>100</v>
      </c>
      <c r="F22" s="30"/>
      <c r="G22" s="8">
        <v>44915</v>
      </c>
      <c r="H22" s="43"/>
    </row>
    <row r="23" spans="1:8" ht="18">
      <c r="A23" s="33">
        <v>5</v>
      </c>
      <c r="B23" s="50" t="s">
        <v>13</v>
      </c>
      <c r="C23" s="5">
        <v>277597</v>
      </c>
      <c r="D23" s="8"/>
      <c r="E23" s="30">
        <f t="shared" si="0"/>
        <v>0</v>
      </c>
      <c r="F23" s="30"/>
      <c r="G23" s="8"/>
      <c r="H23" s="43"/>
    </row>
    <row r="24" spans="1:8" ht="20.399999999999999" customHeight="1">
      <c r="A24" s="2">
        <v>6</v>
      </c>
      <c r="B24" s="3" t="s">
        <v>27</v>
      </c>
      <c r="C24" s="5">
        <v>73101</v>
      </c>
      <c r="D24" s="8"/>
      <c r="E24" s="30"/>
      <c r="F24" s="30"/>
      <c r="G24" s="44"/>
      <c r="H24" s="43"/>
    </row>
    <row r="25" spans="1:8" ht="20.399999999999999" customHeight="1">
      <c r="A25" s="2">
        <v>7</v>
      </c>
      <c r="B25" s="52" t="s">
        <v>38</v>
      </c>
      <c r="C25" s="7"/>
      <c r="D25" s="8">
        <v>45809</v>
      </c>
      <c r="E25" s="30"/>
      <c r="F25" s="30"/>
      <c r="G25" s="44"/>
      <c r="H25" s="43"/>
    </row>
    <row r="26" spans="1:8" ht="31.2">
      <c r="A26" s="26" t="s">
        <v>6</v>
      </c>
      <c r="B26" s="47" t="s">
        <v>23</v>
      </c>
      <c r="C26" s="54">
        <v>2389350</v>
      </c>
      <c r="D26" s="53">
        <v>2262441</v>
      </c>
      <c r="E26" s="30">
        <f t="shared" si="0"/>
        <v>94.688555464875378</v>
      </c>
      <c r="F26" s="30">
        <f>(D26/G26)*100</f>
        <v>171.74874003356874</v>
      </c>
      <c r="G26" s="34">
        <v>1317297</v>
      </c>
      <c r="H26" s="45"/>
    </row>
    <row r="27" spans="1:8">
      <c r="A27" s="26" t="s">
        <v>14</v>
      </c>
      <c r="B27" s="49" t="s">
        <v>37</v>
      </c>
      <c r="C27" s="6">
        <f>C8-C17</f>
        <v>-895600</v>
      </c>
      <c r="D27" s="6">
        <v>-39954</v>
      </c>
      <c r="E27" s="32"/>
      <c r="F27" s="30">
        <f t="shared" ref="F27:F28" si="1">(D27/G27)*100</f>
        <v>-142.64191360228492</v>
      </c>
      <c r="G27" s="31">
        <v>28010</v>
      </c>
    </row>
    <row r="28" spans="1:8">
      <c r="A28" s="35" t="s">
        <v>15</v>
      </c>
      <c r="B28" s="51" t="s">
        <v>24</v>
      </c>
      <c r="C28" s="4">
        <v>47414</v>
      </c>
      <c r="D28" s="36">
        <v>50346</v>
      </c>
      <c r="E28" s="36">
        <f t="shared" ref="E28" si="2">(D28/C28)*100</f>
        <v>106.18382756147973</v>
      </c>
      <c r="F28" s="37">
        <f t="shared" si="1"/>
        <v>18.139238271609386</v>
      </c>
      <c r="G28" s="36">
        <v>277553</v>
      </c>
    </row>
    <row r="29" spans="1:8" ht="18">
      <c r="F29" s="43"/>
    </row>
    <row r="30" spans="1:8" ht="18">
      <c r="F30" s="43"/>
    </row>
    <row r="31" spans="1:8" ht="18">
      <c r="F31" s="43"/>
    </row>
    <row r="32" spans="1:8" ht="18">
      <c r="F32" s="43"/>
    </row>
    <row r="33" spans="6:6" ht="18">
      <c r="F33" s="43"/>
    </row>
    <row r="34" spans="6:6" ht="18">
      <c r="F34" s="43"/>
    </row>
    <row r="35" spans="6:6" ht="18">
      <c r="F35" s="43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06F428-C5C5-42A0-945C-82FC191F8835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duong thi hong loan</cp:lastModifiedBy>
  <cp:lastPrinted>2025-02-17T11:00:54Z</cp:lastPrinted>
  <dcterms:created xsi:type="dcterms:W3CDTF">2018-08-22T07:49:45Z</dcterms:created>
  <dcterms:modified xsi:type="dcterms:W3CDTF">2025-02-17T11:01:09Z</dcterms:modified>
</cp:coreProperties>
</file>